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095" windowHeight="6525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2" i="1" l="1"/>
  <c r="N22" i="1" s="1"/>
  <c r="O22" i="1" s="1"/>
  <c r="I22" i="1"/>
  <c r="E22" i="1"/>
  <c r="Q22" i="1" s="1"/>
  <c r="S22" i="1" s="1"/>
  <c r="O21" i="1"/>
  <c r="L21" i="1"/>
  <c r="K21" i="1"/>
  <c r="I21" i="1"/>
  <c r="G21" i="1"/>
  <c r="E21" i="1"/>
  <c r="Q21" i="1" s="1"/>
  <c r="S21" i="1" s="1"/>
  <c r="L20" i="1"/>
  <c r="K20" i="1" s="1"/>
  <c r="I20" i="1"/>
  <c r="E20" i="1"/>
  <c r="O19" i="1"/>
  <c r="L19" i="1"/>
  <c r="K19" i="1"/>
  <c r="I19" i="1"/>
  <c r="G19" i="1"/>
  <c r="E19" i="1"/>
  <c r="Q19" i="1" s="1"/>
  <c r="L18" i="1"/>
  <c r="K18" i="1" s="1"/>
  <c r="I18" i="1"/>
  <c r="E18" i="1"/>
  <c r="O17" i="1"/>
  <c r="L17" i="1"/>
  <c r="K17" i="1"/>
  <c r="I17" i="1"/>
  <c r="G17" i="1"/>
  <c r="E17" i="1"/>
  <c r="Q17" i="1" s="1"/>
  <c r="L16" i="1"/>
  <c r="K16" i="1" s="1"/>
  <c r="I16" i="1"/>
  <c r="E16" i="1"/>
  <c r="O15" i="1"/>
  <c r="L15" i="1"/>
  <c r="K15" i="1"/>
  <c r="I15" i="1"/>
  <c r="G15" i="1"/>
  <c r="E15" i="1"/>
  <c r="Q15" i="1" s="1"/>
  <c r="L14" i="1"/>
  <c r="K14" i="1" s="1"/>
  <c r="I14" i="1"/>
  <c r="E14" i="1"/>
  <c r="O13" i="1"/>
  <c r="L13" i="1"/>
  <c r="K13" i="1"/>
  <c r="I13" i="1"/>
  <c r="G13" i="1"/>
  <c r="E13" i="1"/>
  <c r="Q13" i="1" s="1"/>
  <c r="T12" i="1"/>
  <c r="N12" i="1"/>
  <c r="M12" i="1"/>
  <c r="J12" i="1"/>
  <c r="H12" i="1"/>
  <c r="F12" i="1"/>
  <c r="L12" i="1" s="1"/>
  <c r="D12" i="1"/>
  <c r="C12" i="1"/>
  <c r="B12" i="1"/>
  <c r="E12" i="1" s="1"/>
  <c r="K12" i="1" l="1"/>
  <c r="I12" i="1"/>
  <c r="G12" i="1"/>
  <c r="S13" i="1"/>
  <c r="R13" i="1"/>
  <c r="S17" i="1"/>
  <c r="R17" i="1"/>
  <c r="Q12" i="1"/>
  <c r="S12" i="1" s="1"/>
  <c r="O12" i="1"/>
  <c r="S15" i="1"/>
  <c r="R15" i="1"/>
  <c r="S19" i="1"/>
  <c r="R19" i="1"/>
  <c r="Q14" i="1"/>
  <c r="S14" i="1" s="1"/>
  <c r="Q16" i="1"/>
  <c r="S16" i="1" s="1"/>
  <c r="Q18" i="1"/>
  <c r="S18" i="1" s="1"/>
  <c r="Q20" i="1"/>
  <c r="S20" i="1" s="1"/>
  <c r="R21" i="1"/>
  <c r="R22" i="1"/>
  <c r="G14" i="1"/>
  <c r="O14" i="1"/>
  <c r="G16" i="1"/>
  <c r="O16" i="1"/>
  <c r="G18" i="1"/>
  <c r="O18" i="1"/>
  <c r="G20" i="1"/>
  <c r="O20" i="1"/>
  <c r="G22" i="1"/>
  <c r="K22" i="1"/>
  <c r="R20" i="1" l="1"/>
  <c r="R14" i="1"/>
  <c r="R16" i="1"/>
  <c r="R12" i="1"/>
  <c r="R18" i="1"/>
</calcChain>
</file>

<file path=xl/sharedStrings.xml><?xml version="1.0" encoding="utf-8"?>
<sst xmlns="http://schemas.openxmlformats.org/spreadsheetml/2006/main" count="120" uniqueCount="75">
  <si>
    <t>公開類</t>
  </si>
  <si>
    <t>編製機關</t>
  </si>
  <si>
    <t>臺中市東勢區公所</t>
  </si>
  <si>
    <t>月報</t>
  </si>
  <si>
    <t>次月8日前填報</t>
  </si>
  <si>
    <t>表號</t>
  </si>
  <si>
    <t>3363-04-05-3</t>
  </si>
  <si>
    <t>臺中市東勢區公所一般公文案件統計表</t>
  </si>
  <si>
    <t>中華民國 104年10月</t>
  </si>
  <si>
    <t>起迄日期:</t>
  </si>
  <si>
    <t>104/10/01 至 104/10/31</t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</si>
  <si>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</si>
  <si>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</si>
  <si>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</si>
  <si>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</si>
  <si>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</si>
  <si>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</si>
  <si>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</si>
  <si>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</si>
  <si>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</si>
  <si>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</si>
  <si>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</si>
  <si>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</si>
  <si>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</si>
  <si>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</si>
  <si>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color rgb="FF000000"/>
        <rFont val="Times New Roman"/>
        <family val="1"/>
      </rPr>
      <t>1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+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2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+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3</t>
    </r>
    <r>
      <rPr>
        <sz val="6"/>
        <color rgb="FF000000"/>
        <rFont val="標楷體"/>
        <family val="4"/>
        <charset val="136"/>
      </rPr>
      <t>﹞</t>
    </r>
  </si>
  <si>
    <t>6日以內(含)辦結</t>
  </si>
  <si>
    <r>
      <t>6</t>
    </r>
    <r>
      <rPr>
        <sz val="10"/>
        <color rgb="FF000000"/>
        <rFont val="標楷體"/>
        <family val="4"/>
        <charset val="136"/>
      </rPr>
      <t>日以上至30日(含)辦結</t>
    </r>
  </si>
  <si>
    <r>
      <t>30</t>
    </r>
    <r>
      <rPr>
        <sz val="12"/>
        <color rgb="FF000000"/>
        <rFont val="標楷體"/>
        <family val="4"/>
        <charset val="136"/>
      </rPr>
      <t>日以上辦結</t>
    </r>
  </si>
  <si>
    <r>
      <t>﹝</t>
    </r>
    <r>
      <rPr>
        <sz val="6"/>
        <color rgb="FF000000"/>
        <rFont val="Times New Roman"/>
        <family val="1"/>
      </rPr>
      <t>5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+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6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+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7</t>
    </r>
    <r>
      <rPr>
        <sz val="6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</si>
  <si>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﹞+﹝9﹞</t>
    </r>
  </si>
  <si>
    <r>
      <t>﹝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﹝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</si>
  <si>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</si>
  <si>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</si>
  <si>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</si>
  <si>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</si>
  <si>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</si>
  <si>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</si>
  <si>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</si>
  <si>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8"/>
        <color rgb="FF000000"/>
        <rFont val="Times New Roman"/>
        <family val="1"/>
      </rPr>
      <t>5</t>
    </r>
    <r>
      <rPr>
        <sz val="8"/>
        <color rgb="FF000000"/>
        <rFont val="標楷體"/>
        <family val="4"/>
        <charset val="136"/>
      </rPr>
      <t>﹞/﹝8﹞</t>
    </r>
  </si>
  <si>
    <r>
      <t>﹝</t>
    </r>
    <r>
      <rPr>
        <sz val="11"/>
        <color rgb="FF000000"/>
        <rFont val="Times New Roman"/>
        <family val="1"/>
      </rPr>
      <t>6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</si>
  <si>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8"/>
        <color rgb="FF000000"/>
        <rFont val="Times New Roman"/>
        <family val="1"/>
      </rPr>
      <t>6</t>
    </r>
    <r>
      <rPr>
        <sz val="8"/>
        <color rgb="FF000000"/>
        <rFont val="標楷體"/>
        <family val="4"/>
        <charset val="136"/>
      </rPr>
      <t>﹞/﹝8﹞</t>
    </r>
  </si>
  <si>
    <r>
      <t>﹝</t>
    </r>
    <r>
      <rPr>
        <sz val="11"/>
        <color rgb="FF000000"/>
        <rFont val="Times New Roman"/>
        <family val="1"/>
      </rPr>
      <t>7</t>
    </r>
    <r>
      <rPr>
        <sz val="11"/>
        <color rgb="FF000000"/>
        <rFont val="標楷體"/>
        <family val="4"/>
        <charset val="136"/>
      </rPr>
      <t>﹞</t>
    </r>
  </si>
  <si>
    <r>
      <t>﹝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標楷體"/>
        <family val="4"/>
        <charset val="136"/>
      </rPr>
      <t>﹞/﹝8﹞</t>
    </r>
  </si>
  <si>
    <t>﹝8﹞</t>
  </si>
  <si>
    <r>
      <t>﹝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</si>
  <si>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﹞</t>
    </r>
  </si>
  <si>
    <r>
      <t>﹝</t>
    </r>
    <r>
      <rPr>
        <sz val="6"/>
        <color rgb="FF000000"/>
        <rFont val="Times New Roman"/>
        <family val="1"/>
      </rPr>
      <t>10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/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4</t>
    </r>
    <r>
      <rPr>
        <sz val="6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</si>
  <si>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</si>
  <si>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﹞</t>
    </r>
  </si>
  <si>
    <r>
      <t>﹝</t>
    </r>
    <r>
      <rPr>
        <sz val="6"/>
        <color rgb="FF000000"/>
        <rFont val="Times New Roman"/>
        <family val="1"/>
      </rPr>
      <t>12</t>
    </r>
    <r>
      <rPr>
        <sz val="6"/>
        <color rgb="FF000000"/>
        <rFont val="標楷體"/>
        <family val="4"/>
        <charset val="136"/>
      </rPr>
      <t>﹞</t>
    </r>
    <r>
      <rPr>
        <sz val="6"/>
        <color rgb="FF000000"/>
        <rFont val="Times New Roman"/>
        <family val="1"/>
      </rPr>
      <t>/</t>
    </r>
    <r>
      <rPr>
        <sz val="6"/>
        <color rgb="FF000000"/>
        <rFont val="標楷體"/>
        <family val="4"/>
        <charset val="136"/>
      </rPr>
      <t>﹝</t>
    </r>
    <r>
      <rPr>
        <sz val="6"/>
        <color rgb="FF000000"/>
        <rFont val="Times New Roman"/>
        <family val="1"/>
      </rPr>
      <t>4</t>
    </r>
    <r>
      <rPr>
        <sz val="6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</si>
  <si>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標楷體"/>
        <family val="4"/>
        <charset val="136"/>
      </rPr>
      <t>﹞</t>
    </r>
  </si>
  <si>
    <r>
      <t>﹝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</si>
  <si>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</si>
  <si>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</si>
  <si>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</si>
  <si>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</si>
  <si>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</si>
  <si>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</si>
  <si>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</si>
  <si>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</si>
  <si>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</si>
  <si>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6</t>
  </si>
  <si>
    <t>政風室</t>
  </si>
  <si>
    <t>山城服務中心</t>
  </si>
  <si>
    <t>中華民國104年11月3日編製</t>
  </si>
  <si>
    <t>業務主管人員</t>
  </si>
  <si>
    <t>填表</t>
  </si>
  <si>
    <t>審核</t>
  </si>
  <si>
    <t>機關首長</t>
  </si>
  <si>
    <t>主辦統計人員</t>
  </si>
  <si>
    <t>資料來源：</t>
  </si>
  <si>
    <t>依據本所秘書室一般公文案件統計資料編製。</t>
  </si>
  <si>
    <t>填表說明：</t>
  </si>
  <si>
    <t>本表1式3份，1份送市府研究發展考核委員會，1份送本所會計室，1份自存。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</si>
</sst>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 &quot;"/>
    <numFmt numFmtId="177" formatCode="yyyy/m/d&quot; &quot;hh&quot;:&quot;mm"/>
    <numFmt numFmtId="178" formatCode="0.00&quot; &quot;"/>
    <numFmt numFmtId="179" formatCode="0.00&quot; &quot;;[Red]&quot;(&quot;0.00&quot;)&quot;"/>
    <numFmt numFmtId="180" formatCode="0.0&quot; &quot;;[Red]&quot;(&quot;0.0&quot;)&quot;"/>
    <numFmt numFmtId="181" formatCode="0&quot; &quot;"/>
  </numFmts>
  <fonts count="1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2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6"/>
      <color rgb="FF000000"/>
      <name val="標楷體"/>
      <family val="4"/>
      <charset val="136"/>
    </font>
    <font>
      <sz val="6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8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176" fontId="6" fillId="0" borderId="4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176" fontId="12" fillId="2" borderId="8" xfId="0" applyNumberFormat="1" applyFont="1" applyFill="1" applyBorder="1" applyAlignment="1">
      <alignment horizontal="right"/>
    </xf>
    <xf numFmtId="176" fontId="12" fillId="3" borderId="8" xfId="0" applyNumberFormat="1" applyFont="1" applyFill="1" applyBorder="1" applyAlignment="1">
      <alignment horizontal="right"/>
    </xf>
    <xf numFmtId="178" fontId="12" fillId="3" borderId="8" xfId="0" applyNumberFormat="1" applyFont="1" applyFill="1" applyBorder="1" applyAlignment="1">
      <alignment horizontal="right"/>
    </xf>
    <xf numFmtId="179" fontId="12" fillId="3" borderId="8" xfId="0" applyNumberFormat="1" applyFont="1" applyFill="1" applyBorder="1" applyAlignment="1">
      <alignment horizontal="right"/>
    </xf>
    <xf numFmtId="176" fontId="12" fillId="0" borderId="8" xfId="0" applyNumberFormat="1" applyFont="1" applyBorder="1" applyAlignment="1">
      <alignment horizontal="right"/>
    </xf>
    <xf numFmtId="178" fontId="12" fillId="0" borderId="8" xfId="0" applyNumberFormat="1" applyFont="1" applyBorder="1" applyAlignment="1">
      <alignment horizontal="right"/>
    </xf>
    <xf numFmtId="180" fontId="12" fillId="0" borderId="8" xfId="0" applyNumberFormat="1" applyFont="1" applyBorder="1" applyAlignment="1">
      <alignment horizontal="right"/>
    </xf>
    <xf numFmtId="179" fontId="12" fillId="0" borderId="8" xfId="0" applyNumberFormat="1" applyFont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3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12" fillId="3" borderId="0" xfId="0" applyFont="1" applyFill="1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419096</xdr:colOff>
      <xdr:row>23</xdr:row>
      <xdr:rowOff>0</xdr:rowOff>
    </xdr:from>
    <xdr:ext cx="320040" cy="243843"/>
    <xdr:sp macro="" textlink="">
      <xdr:nvSpPr>
        <xdr:cNvPr id="60" name="Text Box 18"/>
        <xdr:cNvSpPr/>
      </xdr:nvSpPr>
      <xdr:spPr>
        <a:xfrm>
          <a:off x="419096" y="5248275"/>
          <a:ext cx="320040" cy="243843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266703</xdr:colOff>
      <xdr:row>5</xdr:row>
      <xdr:rowOff>0</xdr:rowOff>
    </xdr:from>
    <xdr:ext cx="350516" cy="0"/>
    <xdr:sp macro="" textlink="">
      <xdr:nvSpPr>
        <xdr:cNvPr id="5" name="Line 46"/>
        <xdr:cNvSpPr/>
      </xdr:nvSpPr>
      <xdr:spPr>
        <a:xfrm>
          <a:off x="266703" y="1371600"/>
          <a:ext cx="350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17220" cy="0"/>
    <xdr:sp macro="" textlink="">
      <xdr:nvSpPr>
        <xdr:cNvPr id="3" name="Line 47"/>
        <xdr:cNvSpPr/>
      </xdr:nvSpPr>
      <xdr:spPr>
        <a:xfrm>
          <a:off x="0" y="1371600"/>
          <a:ext cx="61722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78108</xdr:colOff>
      <xdr:row>8</xdr:row>
      <xdr:rowOff>49533</xdr:rowOff>
    </xdr:from>
    <xdr:ext cx="449683" cy="345423"/>
    <xdr:sp macro="" textlink="">
      <xdr:nvSpPr>
        <xdr:cNvPr id="43" name="Text Box 99"/>
        <xdr:cNvSpPr txBox="1"/>
      </xdr:nvSpPr>
      <xdr:spPr>
        <a:xfrm>
          <a:off x="78108" y="2240283"/>
          <a:ext cx="449683" cy="345423"/>
        </a:xfrm>
        <a:prstGeom prst="rect">
          <a:avLst/>
        </a:prstGeom>
        <a:noFill/>
        <a:ln>
          <a:noFill/>
        </a:ln>
      </xdr:spPr>
      <xdr:txBody>
        <a:bodyPr vert="horz" wrap="square" lIns="27432" tIns="18288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新細明體"/>
            <a:ea typeface="新細明體"/>
          </a:endParaRPr>
        </a:p>
      </xdr:txBody>
    </xdr:sp>
    <xdr:clientData/>
  </xdr:oneCellAnchor>
  <xdr:oneCellAnchor>
    <xdr:from>
      <xdr:col>0</xdr:col>
      <xdr:colOff>198123</xdr:colOff>
      <xdr:row>6</xdr:row>
      <xdr:rowOff>83823</xdr:rowOff>
    </xdr:from>
    <xdr:ext cx="15243" cy="180978"/>
    <xdr:sp macro="" textlink="">
      <xdr:nvSpPr>
        <xdr:cNvPr id="18" name="Text Box 102"/>
        <xdr:cNvSpPr/>
      </xdr:nvSpPr>
      <xdr:spPr>
        <a:xfrm>
          <a:off x="198123" y="1836423"/>
          <a:ext cx="15243" cy="180978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1</xdr:col>
      <xdr:colOff>0</xdr:colOff>
      <xdr:row>5</xdr:row>
      <xdr:rowOff>68580</xdr:rowOff>
    </xdr:from>
    <xdr:ext cx="15243" cy="177795"/>
    <xdr:sp macro="" textlink="">
      <xdr:nvSpPr>
        <xdr:cNvPr id="12" name="Text Box 103"/>
        <xdr:cNvSpPr/>
      </xdr:nvSpPr>
      <xdr:spPr>
        <a:xfrm>
          <a:off x="1057275" y="1440180"/>
          <a:ext cx="15243" cy="177795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1</xdr:col>
      <xdr:colOff>0</xdr:colOff>
      <xdr:row>5</xdr:row>
      <xdr:rowOff>144776</xdr:rowOff>
    </xdr:from>
    <xdr:ext cx="68580" cy="215898"/>
    <xdr:sp macro="" textlink="">
      <xdr:nvSpPr>
        <xdr:cNvPr id="13" name="Text Box 14"/>
        <xdr:cNvSpPr/>
      </xdr:nvSpPr>
      <xdr:spPr>
        <a:xfrm>
          <a:off x="1057275" y="1516376"/>
          <a:ext cx="68580" cy="215898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845820</xdr:colOff>
      <xdr:row>3</xdr:row>
      <xdr:rowOff>266703</xdr:rowOff>
    </xdr:from>
    <xdr:ext cx="523878" cy="83823"/>
    <xdr:sp macro="" textlink="">
      <xdr:nvSpPr>
        <xdr:cNvPr id="2" name="Text Box 15"/>
        <xdr:cNvSpPr/>
      </xdr:nvSpPr>
      <xdr:spPr>
        <a:xfrm>
          <a:off x="845820" y="971553"/>
          <a:ext cx="523878" cy="83823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198123</xdr:colOff>
      <xdr:row>6</xdr:row>
      <xdr:rowOff>68580</xdr:rowOff>
    </xdr:from>
    <xdr:ext cx="68580" cy="219071"/>
    <xdr:sp macro="" textlink="">
      <xdr:nvSpPr>
        <xdr:cNvPr id="19" name="Text Box 18"/>
        <xdr:cNvSpPr/>
      </xdr:nvSpPr>
      <xdr:spPr>
        <a:xfrm>
          <a:off x="198123" y="1821180"/>
          <a:ext cx="68580" cy="219071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624836</xdr:colOff>
      <xdr:row>5</xdr:row>
      <xdr:rowOff>169548</xdr:rowOff>
    </xdr:from>
    <xdr:ext cx="18534" cy="194410"/>
    <xdr:sp macro="" textlink="">
      <xdr:nvSpPr>
        <xdr:cNvPr id="4" name="Text Box 5"/>
        <xdr:cNvSpPr txBox="1"/>
      </xdr:nvSpPr>
      <xdr:spPr>
        <a:xfrm>
          <a:off x="624836" y="1541148"/>
          <a:ext cx="18534" cy="194410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203838</xdr:colOff>
      <xdr:row>6</xdr:row>
      <xdr:rowOff>59051</xdr:rowOff>
    </xdr:from>
    <xdr:ext cx="18534" cy="194410"/>
    <xdr:sp macro="" textlink="">
      <xdr:nvSpPr>
        <xdr:cNvPr id="17" name="Text Box 4"/>
        <xdr:cNvSpPr txBox="1"/>
      </xdr:nvSpPr>
      <xdr:spPr>
        <a:xfrm>
          <a:off x="203838" y="1811651"/>
          <a:ext cx="18534" cy="194410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</xdr:colOff>
      <xdr:row>8</xdr:row>
      <xdr:rowOff>53336</xdr:rowOff>
    </xdr:from>
    <xdr:ext cx="426723" cy="308610"/>
    <xdr:sp macro="" textlink="">
      <xdr:nvSpPr>
        <xdr:cNvPr id="42" name="Text Box 6"/>
        <xdr:cNvSpPr/>
      </xdr:nvSpPr>
      <xdr:spPr>
        <a:xfrm>
          <a:off x="91440" y="2244086"/>
          <a:ext cx="426723" cy="308610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203838</xdr:colOff>
      <xdr:row>6</xdr:row>
      <xdr:rowOff>59051</xdr:rowOff>
    </xdr:from>
    <xdr:ext cx="18534" cy="194410"/>
    <xdr:sp macro="" textlink="">
      <xdr:nvSpPr>
        <xdr:cNvPr id="14" name="Text Box 4"/>
        <xdr:cNvSpPr txBox="1"/>
      </xdr:nvSpPr>
      <xdr:spPr>
        <a:xfrm>
          <a:off x="203838" y="1811651"/>
          <a:ext cx="18534" cy="194410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</xdr:colOff>
      <xdr:row>8</xdr:row>
      <xdr:rowOff>53336</xdr:rowOff>
    </xdr:from>
    <xdr:ext cx="426723" cy="308610"/>
    <xdr:sp macro="" textlink="">
      <xdr:nvSpPr>
        <xdr:cNvPr id="45" name="Text Box 6"/>
        <xdr:cNvSpPr/>
      </xdr:nvSpPr>
      <xdr:spPr>
        <a:xfrm>
          <a:off x="91440" y="2244086"/>
          <a:ext cx="426723" cy="308610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15243" cy="196211"/>
    <xdr:sp macro="" textlink="">
      <xdr:nvSpPr>
        <xdr:cNvPr id="16" name="Text Box 4"/>
        <xdr:cNvSpPr/>
      </xdr:nvSpPr>
      <xdr:spPr>
        <a:xfrm>
          <a:off x="220983" y="1821180"/>
          <a:ext cx="15243" cy="196211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868680</xdr:colOff>
      <xdr:row>5</xdr:row>
      <xdr:rowOff>144776</xdr:rowOff>
    </xdr:from>
    <xdr:ext cx="15243" cy="193038"/>
    <xdr:sp macro="" textlink="">
      <xdr:nvSpPr>
        <xdr:cNvPr id="9" name="Text Box 5"/>
        <xdr:cNvSpPr/>
      </xdr:nvSpPr>
      <xdr:spPr>
        <a:xfrm>
          <a:off x="868680" y="1516376"/>
          <a:ext cx="15243" cy="193038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213356</xdr:colOff>
      <xdr:row>6</xdr:row>
      <xdr:rowOff>60963</xdr:rowOff>
    </xdr:from>
    <xdr:ext cx="27761" cy="194410"/>
    <xdr:sp macro="" textlink="">
      <xdr:nvSpPr>
        <xdr:cNvPr id="15" name="Text Box 4"/>
        <xdr:cNvSpPr txBox="1"/>
      </xdr:nvSpPr>
      <xdr:spPr>
        <a:xfrm>
          <a:off x="213356" y="1813563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861063</xdr:colOff>
      <xdr:row>5</xdr:row>
      <xdr:rowOff>137160</xdr:rowOff>
    </xdr:from>
    <xdr:ext cx="27761" cy="194410"/>
    <xdr:sp macro="" textlink="">
      <xdr:nvSpPr>
        <xdr:cNvPr id="10" name="Text Box 5"/>
        <xdr:cNvSpPr txBox="1"/>
      </xdr:nvSpPr>
      <xdr:spPr>
        <a:xfrm>
          <a:off x="861063" y="150876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44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27761" cy="194410"/>
    <xdr:sp macro="" textlink="">
      <xdr:nvSpPr>
        <xdr:cNvPr id="20" name="Text Box 4"/>
        <xdr:cNvSpPr txBox="1"/>
      </xdr:nvSpPr>
      <xdr:spPr>
        <a:xfrm>
          <a:off x="220983" y="182118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144776</xdr:rowOff>
    </xdr:from>
    <xdr:ext cx="27761" cy="194410"/>
    <xdr:sp macro="" textlink="">
      <xdr:nvSpPr>
        <xdr:cNvPr id="11" name="Text Box 5"/>
        <xdr:cNvSpPr txBox="1"/>
      </xdr:nvSpPr>
      <xdr:spPr>
        <a:xfrm>
          <a:off x="868680" y="1516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47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27761" cy="194410"/>
    <xdr:sp macro="" textlink="">
      <xdr:nvSpPr>
        <xdr:cNvPr id="21" name="Text Box 4"/>
        <xdr:cNvSpPr txBox="1"/>
      </xdr:nvSpPr>
      <xdr:spPr>
        <a:xfrm>
          <a:off x="220983" y="182118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144776</xdr:rowOff>
    </xdr:from>
    <xdr:ext cx="27761" cy="194410"/>
    <xdr:sp macro="" textlink="">
      <xdr:nvSpPr>
        <xdr:cNvPr id="6" name="Text Box 5"/>
        <xdr:cNvSpPr txBox="1"/>
      </xdr:nvSpPr>
      <xdr:spPr>
        <a:xfrm>
          <a:off x="868680" y="1516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50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27761" cy="194410"/>
    <xdr:sp macro="" textlink="">
      <xdr:nvSpPr>
        <xdr:cNvPr id="22" name="Text Box 4"/>
        <xdr:cNvSpPr txBox="1"/>
      </xdr:nvSpPr>
      <xdr:spPr>
        <a:xfrm>
          <a:off x="220983" y="182118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144776</xdr:rowOff>
    </xdr:from>
    <xdr:ext cx="27761" cy="194410"/>
    <xdr:sp macro="" textlink="">
      <xdr:nvSpPr>
        <xdr:cNvPr id="8" name="Text Box 5"/>
        <xdr:cNvSpPr txBox="1"/>
      </xdr:nvSpPr>
      <xdr:spPr>
        <a:xfrm>
          <a:off x="868680" y="1516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49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27761" cy="194410"/>
    <xdr:sp macro="" textlink="">
      <xdr:nvSpPr>
        <xdr:cNvPr id="23" name="Text Box 4"/>
        <xdr:cNvSpPr txBox="1"/>
      </xdr:nvSpPr>
      <xdr:spPr>
        <a:xfrm>
          <a:off x="220983" y="182118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51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6</xdr:row>
      <xdr:rowOff>68580</xdr:rowOff>
    </xdr:from>
    <xdr:ext cx="27761" cy="194410"/>
    <xdr:sp macro="" textlink="">
      <xdr:nvSpPr>
        <xdr:cNvPr id="24" name="Text Box 4"/>
        <xdr:cNvSpPr txBox="1"/>
      </xdr:nvSpPr>
      <xdr:spPr>
        <a:xfrm>
          <a:off x="220983" y="1821180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144776</xdr:rowOff>
    </xdr:from>
    <xdr:ext cx="27761" cy="194410"/>
    <xdr:sp macro="" textlink="">
      <xdr:nvSpPr>
        <xdr:cNvPr id="7" name="Text Box 5"/>
        <xdr:cNvSpPr txBox="1"/>
      </xdr:nvSpPr>
      <xdr:spPr>
        <a:xfrm>
          <a:off x="868680" y="1516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8</xdr:row>
      <xdr:rowOff>68580</xdr:rowOff>
    </xdr:from>
    <xdr:ext cx="464816" cy="270506"/>
    <xdr:sp macro="" textlink="">
      <xdr:nvSpPr>
        <xdr:cNvPr id="46" name="Text Box 6"/>
        <xdr:cNvSpPr txBox="1"/>
      </xdr:nvSpPr>
      <xdr:spPr>
        <a:xfrm>
          <a:off x="106683" y="2259330"/>
          <a:ext cx="464816" cy="270506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396236</xdr:colOff>
      <xdr:row>6</xdr:row>
      <xdr:rowOff>7616</xdr:rowOff>
    </xdr:from>
    <xdr:ext cx="661038" cy="1133471"/>
    <xdr:sp macro="" textlink="">
      <xdr:nvSpPr>
        <xdr:cNvPr id="27" name="Line 2"/>
        <xdr:cNvSpPr/>
      </xdr:nvSpPr>
      <xdr:spPr>
        <a:xfrm>
          <a:off x="396236" y="1760216"/>
          <a:ext cx="661038" cy="11334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0</xdr:colOff>
      <xdr:row>8</xdr:row>
      <xdr:rowOff>3813</xdr:rowOff>
    </xdr:from>
    <xdr:ext cx="1057275" cy="706758"/>
    <xdr:sp macro="" textlink="">
      <xdr:nvSpPr>
        <xdr:cNvPr id="48" name="Line 3"/>
        <xdr:cNvSpPr/>
      </xdr:nvSpPr>
      <xdr:spPr>
        <a:xfrm>
          <a:off x="0" y="2194563"/>
          <a:ext cx="1057275" cy="70675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350516" cy="205740"/>
    <xdr:sp macro="" textlink="">
      <xdr:nvSpPr>
        <xdr:cNvPr id="34" name="Text Box 4"/>
        <xdr:cNvSpPr txBox="1"/>
      </xdr:nvSpPr>
      <xdr:spPr>
        <a:xfrm>
          <a:off x="220983" y="2040255"/>
          <a:ext cx="350516" cy="20574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10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605442</xdr:colOff>
      <xdr:row>6</xdr:row>
      <xdr:rowOff>165561</xdr:rowOff>
    </xdr:from>
    <xdr:ext cx="350516" cy="205740"/>
    <xdr:sp macro="" textlink="">
      <xdr:nvSpPr>
        <xdr:cNvPr id="26" name="Text Box 5"/>
        <xdr:cNvSpPr txBox="1"/>
      </xdr:nvSpPr>
      <xdr:spPr>
        <a:xfrm>
          <a:off x="605442" y="1918161"/>
          <a:ext cx="350516" cy="20574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10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項目</a:t>
          </a: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356231"/>
    <xdr:sp macro="" textlink="">
      <xdr:nvSpPr>
        <xdr:cNvPr id="55" name="Text Box 6"/>
        <xdr:cNvSpPr txBox="1"/>
      </xdr:nvSpPr>
      <xdr:spPr>
        <a:xfrm>
          <a:off x="106683" y="2468880"/>
          <a:ext cx="464816" cy="356231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10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單位</a:t>
          </a: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36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144776</xdr:rowOff>
    </xdr:from>
    <xdr:ext cx="27761" cy="194410"/>
    <xdr:sp macro="" textlink="">
      <xdr:nvSpPr>
        <xdr:cNvPr id="25" name="Text Box 5"/>
        <xdr:cNvSpPr txBox="1"/>
      </xdr:nvSpPr>
      <xdr:spPr>
        <a:xfrm>
          <a:off x="868680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4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35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144776</xdr:rowOff>
    </xdr:from>
    <xdr:ext cx="27761" cy="194410"/>
    <xdr:sp macro="" textlink="">
      <xdr:nvSpPr>
        <xdr:cNvPr id="28" name="Text Box 5"/>
        <xdr:cNvSpPr txBox="1"/>
      </xdr:nvSpPr>
      <xdr:spPr>
        <a:xfrm>
          <a:off x="868680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3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37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144776</xdr:rowOff>
    </xdr:from>
    <xdr:ext cx="27761" cy="194410"/>
    <xdr:sp macro="" textlink="">
      <xdr:nvSpPr>
        <xdr:cNvPr id="29" name="Text Box 5"/>
        <xdr:cNvSpPr txBox="1"/>
      </xdr:nvSpPr>
      <xdr:spPr>
        <a:xfrm>
          <a:off x="868680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6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219071</xdr:colOff>
      <xdr:row>7</xdr:row>
      <xdr:rowOff>66678</xdr:rowOff>
    </xdr:from>
    <xdr:ext cx="18534" cy="194410"/>
    <xdr:sp macro="" textlink="">
      <xdr:nvSpPr>
        <xdr:cNvPr id="38" name="Text Box 4"/>
        <xdr:cNvSpPr txBox="1"/>
      </xdr:nvSpPr>
      <xdr:spPr>
        <a:xfrm>
          <a:off x="219071" y="2038353"/>
          <a:ext cx="18534" cy="194410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866778</xdr:colOff>
      <xdr:row>6</xdr:row>
      <xdr:rowOff>142875</xdr:rowOff>
    </xdr:from>
    <xdr:ext cx="18534" cy="194410"/>
    <xdr:sp macro="" textlink="">
      <xdr:nvSpPr>
        <xdr:cNvPr id="30" name="Text Box 5"/>
        <xdr:cNvSpPr txBox="1"/>
      </xdr:nvSpPr>
      <xdr:spPr>
        <a:xfrm>
          <a:off x="866778" y="1895475"/>
          <a:ext cx="18534" cy="194410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104771</xdr:colOff>
      <xdr:row>9</xdr:row>
      <xdr:rowOff>57150</xdr:rowOff>
    </xdr:from>
    <xdr:ext cx="466728" cy="276221"/>
    <xdr:sp macro="" textlink="">
      <xdr:nvSpPr>
        <xdr:cNvPr id="52" name="Text Box 6"/>
        <xdr:cNvSpPr txBox="1"/>
      </xdr:nvSpPr>
      <xdr:spPr>
        <a:xfrm>
          <a:off x="104771" y="2457450"/>
          <a:ext cx="466728" cy="276221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39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15243</xdr:colOff>
      <xdr:row>6</xdr:row>
      <xdr:rowOff>144776</xdr:rowOff>
    </xdr:from>
    <xdr:ext cx="27761" cy="194410"/>
    <xdr:sp macro="" textlink="">
      <xdr:nvSpPr>
        <xdr:cNvPr id="33" name="Text Box 5"/>
        <xdr:cNvSpPr txBox="1"/>
      </xdr:nvSpPr>
      <xdr:spPr>
        <a:xfrm>
          <a:off x="1072518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8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40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144776</xdr:rowOff>
    </xdr:from>
    <xdr:ext cx="27761" cy="194410"/>
    <xdr:sp macro="" textlink="">
      <xdr:nvSpPr>
        <xdr:cNvPr id="31" name="Text Box 5"/>
        <xdr:cNvSpPr txBox="1"/>
      </xdr:nvSpPr>
      <xdr:spPr>
        <a:xfrm>
          <a:off x="868680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7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220983</xdr:colOff>
      <xdr:row>7</xdr:row>
      <xdr:rowOff>68580</xdr:rowOff>
    </xdr:from>
    <xdr:ext cx="27761" cy="194410"/>
    <xdr:sp macro="" textlink="">
      <xdr:nvSpPr>
        <xdr:cNvPr id="41" name="Text Box 4"/>
        <xdr:cNvSpPr txBox="1"/>
      </xdr:nvSpPr>
      <xdr:spPr>
        <a:xfrm>
          <a:off x="220983" y="2040255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144776</xdr:rowOff>
    </xdr:from>
    <xdr:ext cx="27761" cy="194410"/>
    <xdr:sp macro="" textlink="">
      <xdr:nvSpPr>
        <xdr:cNvPr id="32" name="Text Box 5"/>
        <xdr:cNvSpPr txBox="1"/>
      </xdr:nvSpPr>
      <xdr:spPr>
        <a:xfrm>
          <a:off x="868680" y="1897376"/>
          <a:ext cx="27761" cy="194410"/>
        </a:xfrm>
        <a:prstGeom prst="rect">
          <a:avLst/>
        </a:prstGeom>
        <a:noFill/>
        <a:ln>
          <a:noFill/>
        </a:ln>
      </xdr:spPr>
      <xdr:txBody>
        <a:bodyPr vert="horz" wrap="none" lIns="27432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106683</xdr:colOff>
      <xdr:row>9</xdr:row>
      <xdr:rowOff>68580</xdr:rowOff>
    </xdr:from>
    <xdr:ext cx="464816" cy="280035"/>
    <xdr:sp macro="" textlink="">
      <xdr:nvSpPr>
        <xdr:cNvPr id="59" name="Text Box 6"/>
        <xdr:cNvSpPr txBox="1"/>
      </xdr:nvSpPr>
      <xdr:spPr>
        <a:xfrm>
          <a:off x="106683" y="2468880"/>
          <a:ext cx="464816" cy="280035"/>
        </a:xfrm>
        <a:prstGeom prst="rect">
          <a:avLst/>
        </a:prstGeom>
        <a:noFill/>
        <a:ln>
          <a:noFill/>
        </a:ln>
      </xdr:spPr>
      <xdr:txBody>
        <a:bodyPr vert="horz" wrap="square" lIns="36576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0" cap="none" spc="0" baseline="0">
            <a:solidFill>
              <a:srgbClr val="000000"/>
            </a:solidFill>
            <a:uFillTx/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/>
  </sheetViews>
  <sheetFormatPr defaultRowHeight="16.5" x14ac:dyDescent="0.25"/>
  <cols>
    <col min="1" max="1" width="13.875" customWidth="1"/>
    <col min="2" max="2" width="9" customWidth="1"/>
  </cols>
  <sheetData>
    <row r="1" spans="1:22" ht="19.5" x14ac:dyDescent="0.25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4"/>
      <c r="L1" s="2"/>
      <c r="M1" s="2"/>
      <c r="N1" s="2"/>
      <c r="Q1" s="5" t="s">
        <v>1</v>
      </c>
      <c r="R1" s="51" t="s">
        <v>2</v>
      </c>
      <c r="S1" s="51"/>
      <c r="T1" s="51"/>
    </row>
    <row r="2" spans="1:22" ht="19.5" x14ac:dyDescent="0.25">
      <c r="A2" s="1" t="s">
        <v>3</v>
      </c>
      <c r="B2" s="6" t="s">
        <v>4</v>
      </c>
      <c r="C2" s="7"/>
      <c r="D2" s="7"/>
      <c r="E2" s="7"/>
      <c r="F2" s="7"/>
      <c r="G2" s="7"/>
      <c r="H2" s="7"/>
      <c r="I2" s="7"/>
      <c r="J2" s="2"/>
      <c r="K2" s="4"/>
      <c r="L2" s="2"/>
      <c r="M2" s="2"/>
      <c r="N2" s="2"/>
      <c r="Q2" s="8" t="s">
        <v>5</v>
      </c>
      <c r="R2" s="52" t="s">
        <v>6</v>
      </c>
      <c r="S2" s="52"/>
      <c r="T2" s="52"/>
    </row>
    <row r="3" spans="1:22" x14ac:dyDescent="0.25">
      <c r="A3" s="2"/>
      <c r="B3" s="2"/>
      <c r="C3" s="2"/>
      <c r="D3" s="2"/>
      <c r="E3" s="2"/>
      <c r="F3" s="2"/>
      <c r="G3" s="4"/>
      <c r="H3" s="2"/>
      <c r="I3" s="4"/>
      <c r="J3" s="2"/>
      <c r="K3" s="4"/>
      <c r="L3" s="2"/>
      <c r="M3" s="2"/>
      <c r="N3" s="2"/>
      <c r="O3" s="4"/>
      <c r="P3" s="2"/>
      <c r="Q3" s="2"/>
      <c r="R3" s="4"/>
      <c r="S3" s="2"/>
      <c r="T3" s="2"/>
    </row>
    <row r="4" spans="1:22" ht="32.25" x14ac:dyDescent="0.25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  <c r="S4" s="2"/>
      <c r="T4" s="2"/>
    </row>
    <row r="5" spans="1:22" ht="20.25" thickBot="1" x14ac:dyDescent="0.3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4"/>
      <c r="S5" s="2"/>
      <c r="T5" s="2"/>
    </row>
    <row r="6" spans="1:22" ht="30.6" customHeight="1" thickBot="1" x14ac:dyDescent="0.5">
      <c r="A6" s="9" t="s">
        <v>9</v>
      </c>
      <c r="B6" s="10" t="s">
        <v>10</v>
      </c>
      <c r="C6" s="10"/>
      <c r="D6" s="10"/>
      <c r="E6" s="11"/>
      <c r="F6" s="12"/>
      <c r="G6" s="13"/>
      <c r="H6" s="12"/>
      <c r="I6" s="13"/>
      <c r="J6" s="12"/>
      <c r="K6" s="13"/>
      <c r="L6" s="12"/>
      <c r="M6" s="12"/>
      <c r="N6" s="12"/>
      <c r="O6" s="13"/>
      <c r="P6" s="12"/>
      <c r="Q6" s="12"/>
      <c r="R6" s="13"/>
      <c r="S6" s="12"/>
      <c r="T6" s="12"/>
    </row>
    <row r="7" spans="1:22" ht="17.25" customHeight="1" thickBot="1" x14ac:dyDescent="0.3">
      <c r="A7" s="14"/>
      <c r="B7" s="55" t="s">
        <v>11</v>
      </c>
      <c r="C7" s="55"/>
      <c r="D7" s="55"/>
      <c r="E7" s="55"/>
      <c r="F7" s="55" t="s">
        <v>12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 t="s">
        <v>13</v>
      </c>
      <c r="R7" s="55"/>
      <c r="S7" s="55"/>
      <c r="T7" s="55"/>
    </row>
    <row r="8" spans="1:22" ht="17.25" customHeight="1" thickBot="1" x14ac:dyDescent="0.3">
      <c r="A8" s="15"/>
      <c r="B8" s="56" t="s">
        <v>14</v>
      </c>
      <c r="C8" s="56" t="s">
        <v>15</v>
      </c>
      <c r="D8" s="56" t="s">
        <v>16</v>
      </c>
      <c r="E8" s="16" t="s">
        <v>17</v>
      </c>
      <c r="F8" s="55" t="s">
        <v>18</v>
      </c>
      <c r="G8" s="55"/>
      <c r="H8" s="55"/>
      <c r="I8" s="55"/>
      <c r="J8" s="55"/>
      <c r="K8" s="55"/>
      <c r="L8" s="16" t="s">
        <v>19</v>
      </c>
      <c r="M8" s="57" t="s">
        <v>20</v>
      </c>
      <c r="N8" s="55" t="s">
        <v>21</v>
      </c>
      <c r="O8" s="55"/>
      <c r="P8" s="58" t="s">
        <v>22</v>
      </c>
      <c r="Q8" s="55" t="s">
        <v>13</v>
      </c>
      <c r="R8" s="55"/>
      <c r="S8" s="57" t="s">
        <v>23</v>
      </c>
      <c r="T8" s="57" t="s">
        <v>24</v>
      </c>
    </row>
    <row r="9" spans="1:22" ht="16.899999999999999" customHeight="1" thickBot="1" x14ac:dyDescent="0.3">
      <c r="A9" s="15"/>
      <c r="B9" s="56"/>
      <c r="C9" s="56"/>
      <c r="D9" s="56"/>
      <c r="E9" s="59" t="s">
        <v>25</v>
      </c>
      <c r="F9" s="55" t="s">
        <v>26</v>
      </c>
      <c r="G9" s="55"/>
      <c r="H9" s="60" t="s">
        <v>27</v>
      </c>
      <c r="I9" s="60"/>
      <c r="J9" s="61" t="s">
        <v>28</v>
      </c>
      <c r="K9" s="61"/>
      <c r="L9" s="59" t="s">
        <v>29</v>
      </c>
      <c r="M9" s="57"/>
      <c r="N9" s="55" t="s">
        <v>30</v>
      </c>
      <c r="O9" s="55"/>
      <c r="P9" s="58"/>
      <c r="Q9" s="55" t="s">
        <v>31</v>
      </c>
      <c r="R9" s="55"/>
      <c r="S9" s="57"/>
      <c r="T9" s="57"/>
    </row>
    <row r="10" spans="1:22" ht="17.25" thickBot="1" x14ac:dyDescent="0.3">
      <c r="A10" s="15"/>
      <c r="B10" s="17"/>
      <c r="C10" s="17"/>
      <c r="D10" s="16"/>
      <c r="E10" s="59"/>
      <c r="F10" s="16" t="s">
        <v>32</v>
      </c>
      <c r="G10" s="18" t="s">
        <v>33</v>
      </c>
      <c r="H10" s="16" t="s">
        <v>32</v>
      </c>
      <c r="I10" s="18" t="s">
        <v>33</v>
      </c>
      <c r="J10" s="16" t="s">
        <v>32</v>
      </c>
      <c r="K10" s="18" t="s">
        <v>33</v>
      </c>
      <c r="L10" s="59"/>
      <c r="M10" s="57"/>
      <c r="N10" s="16" t="s">
        <v>32</v>
      </c>
      <c r="O10" s="19" t="s">
        <v>33</v>
      </c>
      <c r="P10" s="58"/>
      <c r="Q10" s="16" t="s">
        <v>32</v>
      </c>
      <c r="R10" s="19" t="s">
        <v>33</v>
      </c>
      <c r="S10" s="57"/>
      <c r="T10" s="57"/>
    </row>
    <row r="11" spans="1:22" s="23" customFormat="1" ht="21" customHeight="1" thickBot="1" x14ac:dyDescent="0.3">
      <c r="A11" s="20"/>
      <c r="B11" s="17" t="s">
        <v>34</v>
      </c>
      <c r="C11" s="17" t="s">
        <v>35</v>
      </c>
      <c r="D11" s="17" t="s">
        <v>36</v>
      </c>
      <c r="E11" s="17" t="s">
        <v>37</v>
      </c>
      <c r="F11" s="17" t="s">
        <v>38</v>
      </c>
      <c r="G11" s="21" t="s">
        <v>39</v>
      </c>
      <c r="H11" s="17" t="s">
        <v>40</v>
      </c>
      <c r="I11" s="21" t="s">
        <v>41</v>
      </c>
      <c r="J11" s="17" t="s">
        <v>42</v>
      </c>
      <c r="K11" s="21" t="s">
        <v>43</v>
      </c>
      <c r="L11" s="16" t="s">
        <v>44</v>
      </c>
      <c r="M11" s="16" t="s">
        <v>45</v>
      </c>
      <c r="N11" s="16" t="s">
        <v>46</v>
      </c>
      <c r="O11" s="22" t="s">
        <v>47</v>
      </c>
      <c r="P11" s="16" t="s">
        <v>48</v>
      </c>
      <c r="Q11" s="16" t="s">
        <v>49</v>
      </c>
      <c r="R11" s="22" t="s">
        <v>50</v>
      </c>
      <c r="S11" s="16" t="s">
        <v>51</v>
      </c>
      <c r="T11" s="16" t="s">
        <v>52</v>
      </c>
      <c r="V11" s="24"/>
    </row>
    <row r="12" spans="1:22" s="2" customFormat="1" ht="17.25" thickBot="1" x14ac:dyDescent="0.3">
      <c r="A12" s="25" t="s">
        <v>17</v>
      </c>
      <c r="B12" s="26">
        <f>B13+B14+B15+B16+B17+B18+B19+B20+B21+B22</f>
        <v>1811</v>
      </c>
      <c r="C12" s="26">
        <f>C13+C14+C15+C16+C17+C18+C19+C20+C21+C22</f>
        <v>146</v>
      </c>
      <c r="D12" s="26">
        <f>D13+D14+D15+D16+D17+D18+D19+D20+D21+D22</f>
        <v>466</v>
      </c>
      <c r="E12" s="27">
        <f t="shared" ref="E12:E22" si="0">B12+C12+D12</f>
        <v>2423</v>
      </c>
      <c r="F12" s="26">
        <f>F13+F14+F15+F16+F17+F18+F19+F20+F21+F22</f>
        <v>806</v>
      </c>
      <c r="G12" s="28">
        <f>IF(L12=0,"0.00",F12/L12*100)</f>
        <v>100</v>
      </c>
      <c r="H12" s="26">
        <f>H13+H14+H15+H16+H17+H18+H19+H20+H21+H22</f>
        <v>0</v>
      </c>
      <c r="I12" s="28">
        <f>IF(L12=0,"0.00",H12/L12*100)</f>
        <v>0</v>
      </c>
      <c r="J12" s="26">
        <f>J13+J14+J15+J16+J17+J18+J19+J20+J21+J22</f>
        <v>0</v>
      </c>
      <c r="K12" s="28">
        <f>IF(L12=0,"0.00",J12/L12*100)</f>
        <v>0</v>
      </c>
      <c r="L12" s="27">
        <f t="shared" ref="L12:L22" si="1">F12+H12+J12</f>
        <v>806</v>
      </c>
      <c r="M12" s="26">
        <f>M13+M14+M15+M16+M17+M18+M19+M20+M21+M22</f>
        <v>1504</v>
      </c>
      <c r="N12" s="27">
        <f>SUM(N13:N21)</f>
        <v>2310</v>
      </c>
      <c r="O12" s="28">
        <f t="shared" ref="O12:O22" si="2">(N12/E12)*100</f>
        <v>95.336359884440782</v>
      </c>
      <c r="P12" s="29">
        <v>1.41</v>
      </c>
      <c r="Q12" s="27">
        <f t="shared" ref="Q12:Q22" si="3">E12-N12</f>
        <v>113</v>
      </c>
      <c r="R12" s="28">
        <f>IF(E12=0,"0.00",Q12/E12*100)</f>
        <v>4.6636401155592244</v>
      </c>
      <c r="S12" s="27">
        <f t="shared" ref="S12:S22" si="4">Q12-T12</f>
        <v>113</v>
      </c>
      <c r="T12" s="26">
        <f>T13+T14+T15+T16+T17+T18+T19+T20+T21+T22</f>
        <v>0</v>
      </c>
    </row>
    <row r="13" spans="1:22" s="2" customFormat="1" ht="17.25" thickBot="1" x14ac:dyDescent="0.3">
      <c r="A13" s="25" t="s">
        <v>53</v>
      </c>
      <c r="B13" s="30">
        <v>255</v>
      </c>
      <c r="C13" s="30">
        <v>22</v>
      </c>
      <c r="D13" s="30">
        <v>62</v>
      </c>
      <c r="E13" s="30">
        <f t="shared" si="0"/>
        <v>339</v>
      </c>
      <c r="F13" s="30">
        <v>125</v>
      </c>
      <c r="G13" s="31">
        <f t="shared" ref="G13:G22" si="5">IF(L13=0,0,F13/L13*100)</f>
        <v>100</v>
      </c>
      <c r="H13" s="30" t="s">
        <v>54</v>
      </c>
      <c r="I13" s="31">
        <f t="shared" ref="I13:I22" si="6">IF(L13=0,0,H13/L13*100)</f>
        <v>0</v>
      </c>
      <c r="J13" s="30" t="s">
        <v>54</v>
      </c>
      <c r="K13" s="31">
        <f t="shared" ref="K13:K22" si="7">IF(L13=0,0,J13/L13*100)</f>
        <v>0</v>
      </c>
      <c r="L13" s="30">
        <f t="shared" si="1"/>
        <v>125</v>
      </c>
      <c r="M13" s="30">
        <v>194</v>
      </c>
      <c r="N13" s="30">
        <v>319</v>
      </c>
      <c r="O13" s="28">
        <f t="shared" si="2"/>
        <v>94.100294985250727</v>
      </c>
      <c r="P13" s="32">
        <v>1.2</v>
      </c>
      <c r="Q13" s="30">
        <f t="shared" si="3"/>
        <v>20</v>
      </c>
      <c r="R13" s="31">
        <f t="shared" ref="R13:R22" si="8">IF(E13=0,0,Q13/E13*100)</f>
        <v>5.8997050147492622</v>
      </c>
      <c r="S13" s="30">
        <f t="shared" si="4"/>
        <v>20</v>
      </c>
      <c r="T13" s="30" t="s">
        <v>54</v>
      </c>
    </row>
    <row r="14" spans="1:22" s="2" customFormat="1" ht="17.25" thickBot="1" x14ac:dyDescent="0.3">
      <c r="A14" s="25" t="s">
        <v>55</v>
      </c>
      <c r="B14" s="30">
        <v>263</v>
      </c>
      <c r="C14" s="30">
        <v>27</v>
      </c>
      <c r="D14" s="30">
        <v>24</v>
      </c>
      <c r="E14" s="30">
        <f t="shared" si="0"/>
        <v>314</v>
      </c>
      <c r="F14" s="30">
        <v>24</v>
      </c>
      <c r="G14" s="31">
        <f t="shared" si="5"/>
        <v>100</v>
      </c>
      <c r="H14" s="30" t="s">
        <v>54</v>
      </c>
      <c r="I14" s="31">
        <f t="shared" si="6"/>
        <v>0</v>
      </c>
      <c r="J14" s="30" t="s">
        <v>54</v>
      </c>
      <c r="K14" s="31">
        <f t="shared" si="7"/>
        <v>0</v>
      </c>
      <c r="L14" s="30">
        <f t="shared" si="1"/>
        <v>24</v>
      </c>
      <c r="M14" s="30">
        <v>285</v>
      </c>
      <c r="N14" s="30">
        <v>309</v>
      </c>
      <c r="O14" s="28">
        <f t="shared" si="2"/>
        <v>98.407643312101911</v>
      </c>
      <c r="P14" s="33">
        <v>1.06</v>
      </c>
      <c r="Q14" s="30">
        <f t="shared" si="3"/>
        <v>5</v>
      </c>
      <c r="R14" s="31">
        <f t="shared" si="8"/>
        <v>1.5923566878980893</v>
      </c>
      <c r="S14" s="30">
        <f t="shared" si="4"/>
        <v>5</v>
      </c>
      <c r="T14" s="30" t="s">
        <v>54</v>
      </c>
    </row>
    <row r="15" spans="1:22" s="2" customFormat="1" ht="17.25" thickBot="1" x14ac:dyDescent="0.3">
      <c r="A15" s="25" t="s">
        <v>56</v>
      </c>
      <c r="B15" s="30">
        <v>209</v>
      </c>
      <c r="C15" s="30">
        <v>3</v>
      </c>
      <c r="D15" s="30">
        <v>49</v>
      </c>
      <c r="E15" s="30">
        <f t="shared" si="0"/>
        <v>261</v>
      </c>
      <c r="F15" s="30">
        <v>116</v>
      </c>
      <c r="G15" s="31">
        <f t="shared" si="5"/>
        <v>100</v>
      </c>
      <c r="H15" s="30" t="s">
        <v>54</v>
      </c>
      <c r="I15" s="31">
        <f t="shared" si="6"/>
        <v>0</v>
      </c>
      <c r="J15" s="30" t="s">
        <v>54</v>
      </c>
      <c r="K15" s="31">
        <f t="shared" si="7"/>
        <v>0</v>
      </c>
      <c r="L15" s="30">
        <f t="shared" si="1"/>
        <v>116</v>
      </c>
      <c r="M15" s="30">
        <v>136</v>
      </c>
      <c r="N15" s="30">
        <v>252</v>
      </c>
      <c r="O15" s="28">
        <f t="shared" si="2"/>
        <v>96.551724137931032</v>
      </c>
      <c r="P15" s="33">
        <v>1.43</v>
      </c>
      <c r="Q15" s="30">
        <f t="shared" si="3"/>
        <v>9</v>
      </c>
      <c r="R15" s="31">
        <f t="shared" si="8"/>
        <v>3.4482758620689653</v>
      </c>
      <c r="S15" s="30">
        <f t="shared" si="4"/>
        <v>9</v>
      </c>
      <c r="T15" s="30" t="s">
        <v>54</v>
      </c>
    </row>
    <row r="16" spans="1:22" s="2" customFormat="1" ht="17.25" thickBot="1" x14ac:dyDescent="0.3">
      <c r="A16" s="25" t="s">
        <v>57</v>
      </c>
      <c r="B16" s="30">
        <v>528</v>
      </c>
      <c r="C16" s="30">
        <v>45</v>
      </c>
      <c r="D16" s="30">
        <v>112</v>
      </c>
      <c r="E16" s="30">
        <f t="shared" si="0"/>
        <v>685</v>
      </c>
      <c r="F16" s="30">
        <v>229</v>
      </c>
      <c r="G16" s="31">
        <f t="shared" si="5"/>
        <v>100</v>
      </c>
      <c r="H16" s="30" t="s">
        <v>54</v>
      </c>
      <c r="I16" s="31">
        <f t="shared" si="6"/>
        <v>0</v>
      </c>
      <c r="J16" s="30" t="s">
        <v>54</v>
      </c>
      <c r="K16" s="31">
        <f t="shared" si="7"/>
        <v>0</v>
      </c>
      <c r="L16" s="30">
        <f t="shared" si="1"/>
        <v>229</v>
      </c>
      <c r="M16" s="30">
        <v>404</v>
      </c>
      <c r="N16" s="30">
        <v>633</v>
      </c>
      <c r="O16" s="28">
        <f t="shared" si="2"/>
        <v>92.408759124087595</v>
      </c>
      <c r="P16" s="33">
        <v>1.62</v>
      </c>
      <c r="Q16" s="30">
        <f t="shared" si="3"/>
        <v>52</v>
      </c>
      <c r="R16" s="31">
        <f t="shared" si="8"/>
        <v>7.5912408759124084</v>
      </c>
      <c r="S16" s="30">
        <f t="shared" si="4"/>
        <v>52</v>
      </c>
      <c r="T16" s="30" t="s">
        <v>54</v>
      </c>
    </row>
    <row r="17" spans="1:20" s="2" customFormat="1" ht="17.25" thickBot="1" x14ac:dyDescent="0.3">
      <c r="A17" s="25" t="s">
        <v>58</v>
      </c>
      <c r="B17" s="30">
        <v>198</v>
      </c>
      <c r="C17" s="30">
        <v>21</v>
      </c>
      <c r="D17" s="30">
        <v>153</v>
      </c>
      <c r="E17" s="30">
        <f t="shared" si="0"/>
        <v>372</v>
      </c>
      <c r="F17" s="30">
        <v>201</v>
      </c>
      <c r="G17" s="31">
        <f t="shared" si="5"/>
        <v>100</v>
      </c>
      <c r="H17" s="30" t="s">
        <v>54</v>
      </c>
      <c r="I17" s="31">
        <f t="shared" si="6"/>
        <v>0</v>
      </c>
      <c r="J17" s="30" t="s">
        <v>54</v>
      </c>
      <c r="K17" s="31">
        <f t="shared" si="7"/>
        <v>0</v>
      </c>
      <c r="L17" s="30">
        <f t="shared" si="1"/>
        <v>201</v>
      </c>
      <c r="M17" s="30">
        <v>161</v>
      </c>
      <c r="N17" s="30">
        <v>362</v>
      </c>
      <c r="O17" s="28">
        <f t="shared" si="2"/>
        <v>97.311827956989248</v>
      </c>
      <c r="P17" s="33">
        <v>1.55</v>
      </c>
      <c r="Q17" s="30">
        <f t="shared" si="3"/>
        <v>10</v>
      </c>
      <c r="R17" s="31">
        <f t="shared" si="8"/>
        <v>2.6881720430107525</v>
      </c>
      <c r="S17" s="30">
        <f t="shared" si="4"/>
        <v>10</v>
      </c>
      <c r="T17" s="30" t="s">
        <v>54</v>
      </c>
    </row>
    <row r="18" spans="1:20" s="2" customFormat="1" thickBot="1" x14ac:dyDescent="0.25">
      <c r="A18" s="25" t="s">
        <v>59</v>
      </c>
      <c r="B18" s="30">
        <v>219</v>
      </c>
      <c r="C18" s="30">
        <v>20</v>
      </c>
      <c r="D18" s="30">
        <v>36</v>
      </c>
      <c r="E18" s="30">
        <f t="shared" si="0"/>
        <v>275</v>
      </c>
      <c r="F18" s="30">
        <v>86</v>
      </c>
      <c r="G18" s="31">
        <f t="shared" si="5"/>
        <v>100</v>
      </c>
      <c r="H18" s="30" t="s">
        <v>54</v>
      </c>
      <c r="I18" s="31">
        <f t="shared" si="6"/>
        <v>0</v>
      </c>
      <c r="J18" s="30" t="s">
        <v>54</v>
      </c>
      <c r="K18" s="31">
        <f t="shared" si="7"/>
        <v>0</v>
      </c>
      <c r="L18" s="30">
        <f t="shared" si="1"/>
        <v>86</v>
      </c>
      <c r="M18" s="30">
        <v>179</v>
      </c>
      <c r="N18" s="30">
        <v>265</v>
      </c>
      <c r="O18" s="28">
        <f t="shared" si="2"/>
        <v>96.36363636363636</v>
      </c>
      <c r="P18" s="33">
        <v>1.03</v>
      </c>
      <c r="Q18" s="30">
        <f t="shared" si="3"/>
        <v>10</v>
      </c>
      <c r="R18" s="31">
        <f t="shared" si="8"/>
        <v>3.6363636363636362</v>
      </c>
      <c r="S18" s="30">
        <f t="shared" si="4"/>
        <v>10</v>
      </c>
      <c r="T18" s="30" t="s">
        <v>54</v>
      </c>
    </row>
    <row r="19" spans="1:20" s="2" customFormat="1" thickBot="1" x14ac:dyDescent="0.25">
      <c r="A19" s="25" t="s">
        <v>60</v>
      </c>
      <c r="B19" s="30">
        <v>83</v>
      </c>
      <c r="C19" s="30">
        <v>5</v>
      </c>
      <c r="D19" s="30">
        <v>9</v>
      </c>
      <c r="E19" s="30">
        <f t="shared" si="0"/>
        <v>97</v>
      </c>
      <c r="F19" s="30">
        <v>9</v>
      </c>
      <c r="G19" s="31">
        <f t="shared" si="5"/>
        <v>100</v>
      </c>
      <c r="H19" s="30" t="s">
        <v>54</v>
      </c>
      <c r="I19" s="31">
        <f t="shared" si="6"/>
        <v>0</v>
      </c>
      <c r="J19" s="30" t="s">
        <v>54</v>
      </c>
      <c r="K19" s="31">
        <f t="shared" si="7"/>
        <v>0</v>
      </c>
      <c r="L19" s="30">
        <f t="shared" si="1"/>
        <v>9</v>
      </c>
      <c r="M19" s="30">
        <v>86</v>
      </c>
      <c r="N19" s="30">
        <v>95</v>
      </c>
      <c r="O19" s="28">
        <f t="shared" si="2"/>
        <v>97.9381443298969</v>
      </c>
      <c r="P19" s="33">
        <v>0.72</v>
      </c>
      <c r="Q19" s="30">
        <f t="shared" si="3"/>
        <v>2</v>
      </c>
      <c r="R19" s="31">
        <f t="shared" si="8"/>
        <v>2.0618556701030926</v>
      </c>
      <c r="S19" s="30">
        <f t="shared" si="4"/>
        <v>2</v>
      </c>
      <c r="T19" s="30" t="s">
        <v>54</v>
      </c>
    </row>
    <row r="20" spans="1:20" s="2" customFormat="1" thickBot="1" x14ac:dyDescent="0.25">
      <c r="A20" s="25" t="s">
        <v>61</v>
      </c>
      <c r="B20" s="30">
        <v>26</v>
      </c>
      <c r="C20" s="30">
        <v>0</v>
      </c>
      <c r="D20" s="30">
        <v>10</v>
      </c>
      <c r="E20" s="30">
        <f t="shared" si="0"/>
        <v>36</v>
      </c>
      <c r="F20" s="30" t="s">
        <v>62</v>
      </c>
      <c r="G20" s="31">
        <f t="shared" si="5"/>
        <v>100</v>
      </c>
      <c r="H20" s="30" t="s">
        <v>54</v>
      </c>
      <c r="I20" s="31">
        <f t="shared" si="6"/>
        <v>0</v>
      </c>
      <c r="J20" s="30" t="s">
        <v>54</v>
      </c>
      <c r="K20" s="31">
        <f t="shared" si="7"/>
        <v>0</v>
      </c>
      <c r="L20" s="30">
        <f t="shared" si="1"/>
        <v>6</v>
      </c>
      <c r="M20" s="30">
        <v>27</v>
      </c>
      <c r="N20" s="30">
        <v>33</v>
      </c>
      <c r="O20" s="28">
        <f t="shared" si="2"/>
        <v>91.666666666666657</v>
      </c>
      <c r="P20" s="33">
        <v>0.67</v>
      </c>
      <c r="Q20" s="30">
        <f t="shared" si="3"/>
        <v>3</v>
      </c>
      <c r="R20" s="31">
        <f t="shared" si="8"/>
        <v>8.3333333333333321</v>
      </c>
      <c r="S20" s="30">
        <f t="shared" si="4"/>
        <v>3</v>
      </c>
      <c r="T20" s="30" t="s">
        <v>54</v>
      </c>
    </row>
    <row r="21" spans="1:20" s="2" customFormat="1" thickBot="1" x14ac:dyDescent="0.25">
      <c r="A21" s="25" t="s">
        <v>63</v>
      </c>
      <c r="B21" s="30">
        <v>30</v>
      </c>
      <c r="C21" s="30">
        <v>3</v>
      </c>
      <c r="D21" s="30">
        <v>11</v>
      </c>
      <c r="E21" s="30">
        <f t="shared" si="0"/>
        <v>44</v>
      </c>
      <c r="F21" s="30">
        <v>10</v>
      </c>
      <c r="G21" s="31">
        <f t="shared" si="5"/>
        <v>100</v>
      </c>
      <c r="H21" s="30" t="s">
        <v>54</v>
      </c>
      <c r="I21" s="31">
        <f t="shared" si="6"/>
        <v>0</v>
      </c>
      <c r="J21" s="30" t="s">
        <v>54</v>
      </c>
      <c r="K21" s="31">
        <f t="shared" si="7"/>
        <v>0</v>
      </c>
      <c r="L21" s="30">
        <f t="shared" si="1"/>
        <v>10</v>
      </c>
      <c r="M21" s="30">
        <v>32</v>
      </c>
      <c r="N21" s="30">
        <v>42</v>
      </c>
      <c r="O21" s="28">
        <f t="shared" si="2"/>
        <v>95.454545454545453</v>
      </c>
      <c r="P21" s="33">
        <v>1.05</v>
      </c>
      <c r="Q21" s="30">
        <f t="shared" si="3"/>
        <v>2</v>
      </c>
      <c r="R21" s="31">
        <f t="shared" si="8"/>
        <v>4.5454545454545459</v>
      </c>
      <c r="S21" s="30">
        <f t="shared" si="4"/>
        <v>2</v>
      </c>
      <c r="T21" s="30" t="s">
        <v>54</v>
      </c>
    </row>
    <row r="22" spans="1:20" hidden="1" thickBot="1" x14ac:dyDescent="0.25">
      <c r="A22" s="25" t="s">
        <v>64</v>
      </c>
      <c r="B22" s="30" t="s">
        <v>54</v>
      </c>
      <c r="C22" s="30" t="s">
        <v>54</v>
      </c>
      <c r="D22" s="30" t="s">
        <v>54</v>
      </c>
      <c r="E22" s="30">
        <f t="shared" si="0"/>
        <v>0</v>
      </c>
      <c r="F22" s="30" t="s">
        <v>54</v>
      </c>
      <c r="G22" s="31">
        <f t="shared" si="5"/>
        <v>0</v>
      </c>
      <c r="H22" s="30" t="s">
        <v>54</v>
      </c>
      <c r="I22" s="31">
        <f t="shared" si="6"/>
        <v>0</v>
      </c>
      <c r="J22" s="30" t="s">
        <v>54</v>
      </c>
      <c r="K22" s="31">
        <f t="shared" si="7"/>
        <v>0</v>
      </c>
      <c r="L22" s="30">
        <f t="shared" si="1"/>
        <v>0</v>
      </c>
      <c r="M22" s="30" t="s">
        <v>54</v>
      </c>
      <c r="N22" s="30">
        <f>L22+M22</f>
        <v>0</v>
      </c>
      <c r="O22" s="28" t="e">
        <f t="shared" si="2"/>
        <v>#DIV/0!</v>
      </c>
      <c r="P22" s="30" t="s">
        <v>54</v>
      </c>
      <c r="Q22" s="30">
        <f t="shared" si="3"/>
        <v>0</v>
      </c>
      <c r="R22" s="31">
        <f t="shared" si="8"/>
        <v>0</v>
      </c>
      <c r="S22" s="30">
        <f t="shared" si="4"/>
        <v>0</v>
      </c>
      <c r="T22" s="30" t="s">
        <v>54</v>
      </c>
    </row>
    <row r="23" spans="1:20" x14ac:dyDescent="0.25">
      <c r="A23" s="34"/>
      <c r="B23" s="35"/>
      <c r="C23" s="35"/>
      <c r="D23" s="35"/>
      <c r="E23" s="35"/>
      <c r="F23" s="35"/>
      <c r="G23" s="36"/>
      <c r="H23" s="35"/>
      <c r="I23" s="37"/>
      <c r="J23" s="35"/>
      <c r="K23" s="37"/>
      <c r="L23" s="35"/>
      <c r="M23" s="35"/>
      <c r="N23" s="38"/>
      <c r="O23" s="37"/>
      <c r="P23" s="35"/>
      <c r="Q23" s="35"/>
      <c r="R23" s="39" t="s">
        <v>65</v>
      </c>
      <c r="S23" s="39"/>
      <c r="T23" s="40"/>
    </row>
    <row r="24" spans="1:20" x14ac:dyDescent="0.25">
      <c r="A24" s="2"/>
      <c r="B24" s="2"/>
      <c r="C24" s="2"/>
      <c r="D24" s="2"/>
      <c r="E24" s="41"/>
      <c r="F24" s="41"/>
      <c r="I24" s="4"/>
      <c r="J24" s="2"/>
      <c r="K24" s="62" t="s">
        <v>66</v>
      </c>
      <c r="L24" s="62"/>
      <c r="M24" s="23"/>
      <c r="N24" s="23"/>
      <c r="O24" s="43"/>
      <c r="P24" s="23"/>
      <c r="Q24" s="23"/>
      <c r="R24" s="44"/>
      <c r="S24" s="23"/>
      <c r="T24" s="23"/>
    </row>
    <row r="25" spans="1:20" x14ac:dyDescent="0.25">
      <c r="A25" s="45" t="s">
        <v>67</v>
      </c>
      <c r="B25" s="45"/>
      <c r="C25" s="45"/>
      <c r="E25" s="45"/>
      <c r="F25" s="45" t="s">
        <v>68</v>
      </c>
      <c r="I25" s="45"/>
      <c r="J25" s="42"/>
      <c r="K25" s="4"/>
      <c r="L25" s="2"/>
      <c r="M25" s="45"/>
      <c r="N25" s="45"/>
      <c r="O25" s="45"/>
      <c r="Q25" s="45" t="s">
        <v>69</v>
      </c>
      <c r="R25" s="4"/>
      <c r="S25" s="46"/>
      <c r="T25" s="47"/>
    </row>
    <row r="26" spans="1:20" x14ac:dyDescent="0.25">
      <c r="A26" s="45"/>
      <c r="B26" s="45"/>
      <c r="C26" s="45"/>
      <c r="D26" s="45"/>
      <c r="E26" s="45"/>
      <c r="F26" s="45"/>
      <c r="I26" s="45"/>
      <c r="J26" s="48"/>
      <c r="K26" s="62" t="s">
        <v>70</v>
      </c>
      <c r="L26" s="62"/>
      <c r="M26" s="45"/>
      <c r="N26" s="49"/>
      <c r="O26" s="43"/>
      <c r="P26" s="23"/>
      <c r="Q26" s="23"/>
      <c r="R26" s="44"/>
      <c r="S26" s="23"/>
      <c r="T26" s="23"/>
    </row>
    <row r="27" spans="1:20" x14ac:dyDescent="0.25">
      <c r="A27" s="45" t="s">
        <v>71</v>
      </c>
      <c r="B27" s="63" t="s">
        <v>72</v>
      </c>
      <c r="C27" s="63"/>
      <c r="D27" s="63"/>
      <c r="E27" s="63"/>
      <c r="F27" s="63"/>
      <c r="G27" s="63"/>
      <c r="H27" s="45"/>
      <c r="I27" s="48"/>
      <c r="J27" s="45"/>
      <c r="K27" s="50"/>
      <c r="L27" s="49"/>
      <c r="M27" s="45"/>
      <c r="N27" s="45"/>
      <c r="O27" s="43"/>
      <c r="P27" s="23"/>
      <c r="Q27" s="23"/>
      <c r="R27" s="44"/>
      <c r="S27" s="23"/>
      <c r="T27" s="23"/>
    </row>
    <row r="28" spans="1:20" x14ac:dyDescent="0.25">
      <c r="A28" s="45" t="s">
        <v>73</v>
      </c>
      <c r="B28" s="63" t="s">
        <v>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4"/>
      <c r="P28" s="2"/>
      <c r="Q28" s="23"/>
      <c r="R28" s="44"/>
      <c r="S28" s="23"/>
      <c r="T28" s="23"/>
    </row>
  </sheetData>
  <mergeCells count="28">
    <mergeCell ref="Q9:R9"/>
    <mergeCell ref="K24:L24"/>
    <mergeCell ref="K26:L26"/>
    <mergeCell ref="B27:G27"/>
    <mergeCell ref="B28:N28"/>
    <mergeCell ref="P8:P10"/>
    <mergeCell ref="Q8:R8"/>
    <mergeCell ref="S8:S10"/>
    <mergeCell ref="T8:T10"/>
    <mergeCell ref="E9:E10"/>
    <mergeCell ref="F9:G9"/>
    <mergeCell ref="H9:I9"/>
    <mergeCell ref="J9:K9"/>
    <mergeCell ref="L9:L10"/>
    <mergeCell ref="N9:O9"/>
    <mergeCell ref="B8:B9"/>
    <mergeCell ref="C8:C9"/>
    <mergeCell ref="D8:D9"/>
    <mergeCell ref="F8:K8"/>
    <mergeCell ref="M8:M10"/>
    <mergeCell ref="N8:O8"/>
    <mergeCell ref="R1:T1"/>
    <mergeCell ref="R2:T2"/>
    <mergeCell ref="A4:Q4"/>
    <mergeCell ref="A5:Q5"/>
    <mergeCell ref="B7:E7"/>
    <mergeCell ref="F7:P7"/>
    <mergeCell ref="Q7:T7"/>
  </mergeCells>
  <phoneticPr fontId="17" type="noConversion"/>
  <printOptions horizontalCentered="1"/>
  <pageMargins left="0.74803149606299213" right="0.74803149606299213" top="0.59055118110236204" bottom="0.39370078740157505" header="0.511811023622047" footer="0.39370078740157505"/>
  <pageSetup paperSize="9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2015-01-05T07:16:21Z</cp:lastPrinted>
  <dcterms:created xsi:type="dcterms:W3CDTF">2012-04-03T03:02:45Z</dcterms:created>
  <dcterms:modified xsi:type="dcterms:W3CDTF">2015-11-19T03:39:11Z</dcterms:modified>
</cp:coreProperties>
</file>